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https://acgme.sharepoint.com/sites/DARFA/SBA/Documents/Neurological Surgery/Web Requests/2026/"/>
    </mc:Choice>
  </mc:AlternateContent>
  <xr:revisionPtr revIDLastSave="0" documentId="8_{41F604E9-7F2E-4777-BD76-9B7AD92482A8}" xr6:coauthVersionLast="47" xr6:coauthVersionMax="47" xr10:uidLastSave="{00000000-0000-0000-0000-000000000000}"/>
  <bookViews>
    <workbookView xWindow="-120" yWindow="-120" windowWidth="29040" windowHeight="15720" xr2:uid="{00000000-000D-0000-FFFF-FFFF00000000}"/>
  </bookViews>
  <sheets>
    <sheet name="Template"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5" l="1"/>
  <c r="F5" i="15"/>
  <c r="N38" i="15"/>
  <c r="M38" i="15"/>
  <c r="L38" i="15"/>
  <c r="K38" i="15"/>
  <c r="J38" i="15"/>
  <c r="H38" i="15"/>
  <c r="O38" i="15" s="1"/>
  <c r="G38" i="15"/>
  <c r="F38" i="15"/>
  <c r="E38" i="15"/>
  <c r="D38" i="15"/>
  <c r="C38" i="15"/>
  <c r="K37" i="15"/>
  <c r="J37" i="15"/>
  <c r="H37" i="15"/>
  <c r="O37" i="15" s="1"/>
  <c r="G37" i="15"/>
  <c r="N37" i="15" s="1"/>
  <c r="F37" i="15"/>
  <c r="M37" i="15" s="1"/>
  <c r="E37" i="15"/>
  <c r="L37" i="15" s="1"/>
  <c r="D37" i="15"/>
  <c r="C37" i="15"/>
  <c r="O36" i="15"/>
  <c r="N36" i="15"/>
  <c r="M36" i="15"/>
  <c r="L36" i="15"/>
  <c r="K36" i="15"/>
  <c r="H36" i="15"/>
  <c r="G36" i="15"/>
  <c r="F36" i="15"/>
  <c r="E36" i="15"/>
  <c r="D36" i="15"/>
  <c r="C36" i="15"/>
  <c r="J36" i="15" s="1"/>
  <c r="M35" i="15"/>
  <c r="L35" i="15"/>
  <c r="K35" i="15"/>
  <c r="J35" i="15"/>
  <c r="H35" i="15"/>
  <c r="O35" i="15" s="1"/>
  <c r="G35" i="15"/>
  <c r="N35" i="15" s="1"/>
  <c r="F35" i="15"/>
  <c r="E35" i="15"/>
  <c r="D35" i="15"/>
  <c r="C35" i="15"/>
  <c r="O34" i="15"/>
  <c r="N34" i="15"/>
  <c r="M34" i="15"/>
  <c r="H34" i="15"/>
  <c r="G34" i="15"/>
  <c r="F34" i="15"/>
  <c r="E34" i="15"/>
  <c r="L34" i="15" s="1"/>
  <c r="D34" i="15"/>
  <c r="K34" i="15" s="1"/>
  <c r="C34" i="15"/>
  <c r="J34" i="15" s="1"/>
  <c r="O33" i="15"/>
  <c r="N33" i="15"/>
  <c r="M33" i="15"/>
  <c r="L33" i="15"/>
  <c r="K33" i="15"/>
  <c r="J33" i="15"/>
  <c r="H33" i="15"/>
  <c r="G33" i="15"/>
  <c r="F33" i="15"/>
  <c r="E33" i="15"/>
  <c r="D33" i="15"/>
  <c r="C33" i="15"/>
  <c r="O32" i="15"/>
  <c r="H32" i="15"/>
  <c r="G32" i="15"/>
  <c r="N32" i="15" s="1"/>
  <c r="F32" i="15"/>
  <c r="M32" i="15" s="1"/>
  <c r="E32" i="15"/>
  <c r="L32" i="15" s="1"/>
  <c r="D32" i="15"/>
  <c r="K32" i="15" s="1"/>
  <c r="C32" i="15"/>
  <c r="J32" i="15" s="1"/>
  <c r="O31" i="15"/>
  <c r="N31" i="15"/>
  <c r="M31" i="15"/>
  <c r="L31" i="15"/>
  <c r="H31" i="15"/>
  <c r="G31" i="15"/>
  <c r="F31" i="15"/>
  <c r="E31" i="15"/>
  <c r="D31" i="15"/>
  <c r="K31" i="15" s="1"/>
  <c r="C31" i="15"/>
  <c r="J31" i="15" s="1"/>
  <c r="H30" i="15"/>
  <c r="O30" i="15" s="1"/>
  <c r="G30" i="15"/>
  <c r="N30" i="15" s="1"/>
  <c r="F30" i="15"/>
  <c r="M30" i="15" s="1"/>
  <c r="E30" i="15"/>
  <c r="L30" i="15" s="1"/>
  <c r="D30" i="15"/>
  <c r="K30" i="15" s="1"/>
  <c r="C30" i="15"/>
  <c r="J30" i="15" s="1"/>
  <c r="O29" i="15"/>
  <c r="N29" i="15"/>
  <c r="L29" i="15"/>
  <c r="K29" i="15"/>
  <c r="J29" i="15"/>
  <c r="H29" i="15"/>
  <c r="G29" i="15"/>
  <c r="F29" i="15"/>
  <c r="M29" i="15" s="1"/>
  <c r="E29" i="15"/>
  <c r="D29" i="15"/>
  <c r="C29" i="15"/>
  <c r="H28" i="15"/>
  <c r="O28" i="15" s="1"/>
  <c r="G28" i="15"/>
  <c r="N28" i="15" s="1"/>
  <c r="F28" i="15"/>
  <c r="M28" i="15" s="1"/>
  <c r="E28" i="15"/>
  <c r="L28" i="15" s="1"/>
  <c r="D28" i="15"/>
  <c r="K28" i="15" s="1"/>
  <c r="C28" i="15"/>
  <c r="J28" i="15" s="1"/>
  <c r="N27" i="15"/>
  <c r="M27" i="15"/>
  <c r="L27" i="15"/>
  <c r="K27" i="15"/>
  <c r="J27" i="15"/>
  <c r="H27" i="15"/>
  <c r="O27" i="15" s="1"/>
  <c r="G27" i="15"/>
  <c r="F27" i="15"/>
  <c r="E27" i="15"/>
  <c r="D27" i="15"/>
  <c r="C27" i="15"/>
  <c r="K26" i="15"/>
  <c r="J26" i="15"/>
  <c r="H26" i="15"/>
  <c r="O26" i="15" s="1"/>
  <c r="G26" i="15"/>
  <c r="N26" i="15" s="1"/>
  <c r="F26" i="15"/>
  <c r="M26" i="15" s="1"/>
  <c r="E26" i="15"/>
  <c r="L26" i="15" s="1"/>
  <c r="D26" i="15"/>
  <c r="C26" i="15"/>
  <c r="O25" i="15"/>
  <c r="N25" i="15"/>
  <c r="M25" i="15"/>
  <c r="L25" i="15"/>
  <c r="K25" i="15"/>
  <c r="H25" i="15"/>
  <c r="G25" i="15"/>
  <c r="F25" i="15"/>
  <c r="E25" i="15"/>
  <c r="D25" i="15"/>
  <c r="C25" i="15"/>
  <c r="J25" i="15" s="1"/>
  <c r="M24" i="15"/>
  <c r="L24" i="15"/>
  <c r="K24" i="15"/>
  <c r="J24" i="15"/>
  <c r="H24" i="15"/>
  <c r="O24" i="15" s="1"/>
  <c r="G24" i="15"/>
  <c r="N24" i="15" s="1"/>
  <c r="F24" i="15"/>
  <c r="E24" i="15"/>
  <c r="D24" i="15"/>
  <c r="C24" i="15"/>
  <c r="O23" i="15"/>
  <c r="N23" i="15"/>
  <c r="M23" i="15"/>
  <c r="H23" i="15"/>
  <c r="G23" i="15"/>
  <c r="F23" i="15"/>
  <c r="E23" i="15"/>
  <c r="L23" i="15" s="1"/>
  <c r="D23" i="15"/>
  <c r="K23" i="15" s="1"/>
  <c r="C23" i="15"/>
  <c r="J23" i="15" s="1"/>
  <c r="O22" i="15"/>
  <c r="N22" i="15"/>
  <c r="M22" i="15"/>
  <c r="L22" i="15"/>
  <c r="K22" i="15"/>
  <c r="J22" i="15"/>
  <c r="H22" i="15"/>
  <c r="G22" i="15"/>
  <c r="F22" i="15"/>
  <c r="E22" i="15"/>
  <c r="D22" i="15"/>
  <c r="C22" i="15"/>
  <c r="O21" i="15"/>
  <c r="H21" i="15"/>
  <c r="G21" i="15"/>
  <c r="N21" i="15" s="1"/>
  <c r="F21" i="15"/>
  <c r="M21" i="15" s="1"/>
  <c r="E21" i="15"/>
  <c r="L21" i="15" s="1"/>
  <c r="D21" i="15"/>
  <c r="K21" i="15" s="1"/>
  <c r="C21" i="15"/>
  <c r="J21" i="15" s="1"/>
  <c r="O20" i="15"/>
  <c r="N20" i="15"/>
  <c r="M20" i="15"/>
  <c r="L20" i="15"/>
  <c r="J20" i="15"/>
  <c r="H20" i="15"/>
  <c r="G20" i="15"/>
  <c r="F20" i="15"/>
  <c r="E20" i="15"/>
  <c r="D20" i="15"/>
  <c r="K20" i="15" s="1"/>
  <c r="C20" i="15"/>
  <c r="H19" i="15"/>
  <c r="O19" i="15" s="1"/>
  <c r="G19" i="15"/>
  <c r="N19" i="15" s="1"/>
  <c r="F19" i="15"/>
  <c r="M19" i="15" s="1"/>
  <c r="E19" i="15"/>
  <c r="L19" i="15" s="1"/>
  <c r="D19" i="15"/>
  <c r="K19" i="15" s="1"/>
  <c r="C19" i="15"/>
  <c r="J19" i="15" s="1"/>
  <c r="O18" i="15"/>
  <c r="N18" i="15"/>
  <c r="L18" i="15"/>
  <c r="K18" i="15"/>
  <c r="J18" i="15"/>
  <c r="H18" i="15"/>
  <c r="G18" i="15"/>
  <c r="F18" i="15"/>
  <c r="M18" i="15" s="1"/>
  <c r="E18" i="15"/>
  <c r="D18" i="15"/>
  <c r="C18" i="15"/>
  <c r="H17" i="15"/>
  <c r="O17" i="15" s="1"/>
  <c r="G17" i="15"/>
  <c r="N17" i="15" s="1"/>
  <c r="F17" i="15"/>
  <c r="M17" i="15" s="1"/>
  <c r="E17" i="15"/>
  <c r="L17" i="15" s="1"/>
  <c r="D17" i="15"/>
  <c r="K17" i="15" s="1"/>
  <c r="C17" i="15"/>
  <c r="J17" i="15" s="1"/>
  <c r="N16" i="15"/>
  <c r="M16" i="15"/>
  <c r="L16" i="15"/>
  <c r="K16" i="15"/>
  <c r="J16" i="15"/>
  <c r="H16" i="15"/>
  <c r="O16" i="15" s="1"/>
  <c r="G16" i="15"/>
  <c r="F16" i="15"/>
  <c r="E16" i="15"/>
  <c r="D16" i="15"/>
  <c r="C16" i="15"/>
  <c r="K15" i="15"/>
  <c r="J15" i="15"/>
  <c r="H15" i="15"/>
  <c r="G15" i="15"/>
  <c r="N15" i="15" s="1"/>
  <c r="F15" i="15"/>
  <c r="M15" i="15" s="1"/>
  <c r="E15" i="15"/>
  <c r="L15" i="15" s="1"/>
  <c r="D15" i="15"/>
  <c r="C15" i="15"/>
  <c r="O14" i="15"/>
  <c r="N14" i="15"/>
  <c r="M14" i="15"/>
  <c r="L14" i="15"/>
  <c r="K14" i="15"/>
  <c r="H14" i="15"/>
  <c r="G14" i="15"/>
  <c r="F14" i="15"/>
  <c r="E14" i="15"/>
  <c r="D14" i="15"/>
  <c r="C14" i="15"/>
  <c r="J14" i="15" s="1"/>
  <c r="M13" i="15"/>
  <c r="L13" i="15"/>
  <c r="K13" i="15"/>
  <c r="J13" i="15"/>
  <c r="H13" i="15"/>
  <c r="O13" i="15" s="1"/>
  <c r="G13" i="15"/>
  <c r="N13" i="15" s="1"/>
  <c r="F13" i="15"/>
  <c r="E13" i="15"/>
  <c r="D13" i="15"/>
  <c r="C13" i="15"/>
  <c r="O12" i="15"/>
  <c r="N12" i="15"/>
  <c r="M12" i="15"/>
  <c r="H12" i="15"/>
  <c r="G12" i="15"/>
  <c r="F12" i="15"/>
  <c r="E12" i="15"/>
  <c r="L12" i="15" s="1"/>
  <c r="D12" i="15"/>
  <c r="K12" i="15" s="1"/>
  <c r="C12" i="15"/>
  <c r="J12" i="15" s="1"/>
  <c r="O11" i="15"/>
  <c r="N11" i="15"/>
  <c r="M11" i="15"/>
  <c r="L11" i="15"/>
  <c r="K11" i="15"/>
  <c r="J11" i="15"/>
  <c r="H11" i="15"/>
  <c r="G11" i="15"/>
  <c r="F11" i="15"/>
  <c r="E11" i="15"/>
  <c r="D11" i="15"/>
  <c r="C11" i="15"/>
  <c r="O10" i="15"/>
  <c r="H10" i="15"/>
  <c r="G10" i="15"/>
  <c r="N10" i="15" s="1"/>
  <c r="F10" i="15"/>
  <c r="M10" i="15" s="1"/>
  <c r="E10" i="15"/>
  <c r="L10" i="15" s="1"/>
  <c r="D10" i="15"/>
  <c r="K10" i="15" s="1"/>
  <c r="C10" i="15"/>
  <c r="J10" i="15" s="1"/>
  <c r="O9" i="15"/>
  <c r="N9" i="15"/>
  <c r="M9" i="15"/>
  <c r="L9" i="15"/>
  <c r="J9" i="15"/>
  <c r="H9" i="15"/>
  <c r="G9" i="15"/>
  <c r="F9" i="15"/>
  <c r="E9" i="15"/>
  <c r="D9" i="15"/>
  <c r="K9" i="15" s="1"/>
  <c r="C9" i="15"/>
  <c r="H8" i="15"/>
  <c r="O8" i="15" s="1"/>
  <c r="G8" i="15"/>
  <c r="N8" i="15" s="1"/>
  <c r="F8" i="15"/>
  <c r="M8" i="15" s="1"/>
  <c r="E8" i="15"/>
  <c r="L8" i="15" s="1"/>
  <c r="D8" i="15"/>
  <c r="K8" i="15" s="1"/>
  <c r="C8" i="15"/>
  <c r="J8" i="15" s="1"/>
  <c r="O7" i="15"/>
  <c r="N7" i="15"/>
  <c r="L7" i="15"/>
  <c r="K7" i="15"/>
  <c r="J7" i="15"/>
  <c r="H7" i="15"/>
  <c r="G7" i="15"/>
  <c r="F7" i="15"/>
  <c r="M7" i="15" s="1"/>
  <c r="E7" i="15"/>
  <c r="D7" i="15"/>
  <c r="C7" i="15"/>
  <c r="H6" i="15"/>
  <c r="O6" i="15" s="1"/>
  <c r="G6" i="15"/>
  <c r="N6" i="15" s="1"/>
  <c r="F6" i="15"/>
  <c r="M6" i="15" s="1"/>
  <c r="E6" i="15"/>
  <c r="L6" i="15" s="1"/>
  <c r="D6" i="15"/>
  <c r="K6" i="15" s="1"/>
  <c r="C6" i="15"/>
  <c r="J6" i="15" s="1"/>
  <c r="N5" i="15"/>
  <c r="M5" i="15"/>
  <c r="L5" i="15"/>
  <c r="K5" i="15"/>
  <c r="J5" i="15"/>
  <c r="H5" i="15"/>
  <c r="O5" i="15" s="1"/>
  <c r="G5" i="15"/>
  <c r="E5" i="15"/>
  <c r="D5" i="15"/>
  <c r="C5" i="15"/>
</calcChain>
</file>

<file path=xl/sharedStrings.xml><?xml version="1.0" encoding="utf-8"?>
<sst xmlns="http://schemas.openxmlformats.org/spreadsheetml/2006/main" count="45" uniqueCount="44">
  <si>
    <t xml:space="preserve">Instructions: Prior to submitting a complement increase request, please use this form to confirm that the program has the required case numbers to support an increase.    
</t>
  </si>
  <si>
    <t>Average number of graduates requested</t>
  </si>
  <si>
    <t xml:space="preserve"># DC 
All Grads </t>
  </si>
  <si>
    <t>Reported Institutional Cases All Sites</t>
  </si>
  <si>
    <t>Defined Cases (DC)</t>
  </si>
  <si>
    <t>Min</t>
  </si>
  <si>
    <t>Min # DC for requested avg. # grads</t>
  </si>
  <si>
    <t>Expected Number of Institutional Cases (factor = 1.25)</t>
  </si>
  <si>
    <t>Cranial: Tumor General</t>
  </si>
  <si>
    <t>Cranial: Tumor Sellar/Parasellar</t>
  </si>
  <si>
    <t>Cranial: Trauma/Other</t>
  </si>
  <si>
    <t>Cranial: Vascular Open</t>
  </si>
  <si>
    <t>Cranial: Vascular Endovascular</t>
  </si>
  <si>
    <t>Total Cranial: Vascular</t>
  </si>
  <si>
    <t>Cranial: CSF Diversion/ETV/Other</t>
  </si>
  <si>
    <t>Cranial/Extracranial: Pain</t>
  </si>
  <si>
    <t>Cranial/Extracranial: Functional Disorder</t>
  </si>
  <si>
    <t>Cranial/Extracranial: Epilepsy</t>
  </si>
  <si>
    <t>Total Cranial</t>
  </si>
  <si>
    <t>Spinal: Anterior Cervical</t>
  </si>
  <si>
    <t>Spinal: Posterior Cervical</t>
  </si>
  <si>
    <t>Spinal: Thoracic/Lumbar/Sacral/Instrumentation/Fusion</t>
  </si>
  <si>
    <t>Spinal: Lumbar Laminectomy/Laminotomy</t>
  </si>
  <si>
    <t>Spinal: Stimulation/Lesion/Pump/Other</t>
  </si>
  <si>
    <t>Total Spinal</t>
  </si>
  <si>
    <t>Peripheral Nerve</t>
  </si>
  <si>
    <t>Radiosurgery</t>
  </si>
  <si>
    <t>Peripheral Device Management</t>
  </si>
  <si>
    <t>Airway Management</t>
  </si>
  <si>
    <t>Angiography</t>
  </si>
  <si>
    <t>Arterial Line Placement</t>
  </si>
  <si>
    <t>CVP Line Placement</t>
  </si>
  <si>
    <t>EVD/Transdural Monitor Placement</t>
  </si>
  <si>
    <t>Lumbar/Other Puncture/Drain Placement</t>
  </si>
  <si>
    <t>Percutaneous Tap of CSF Reservoir</t>
  </si>
  <si>
    <t>Total Critical Care</t>
  </si>
  <si>
    <t>Pediatric: Cranial Tumor</t>
  </si>
  <si>
    <t>Pediatric: Cranial Trauma/Other</t>
  </si>
  <si>
    <t>Pediatric: CSF Diversion/ETV/Other</t>
  </si>
  <si>
    <t>Pediatric: Spinal</t>
  </si>
  <si>
    <t>Total Pediatric</t>
  </si>
  <si>
    <t>OVERALL TOTAL</t>
  </si>
  <si>
    <r>
      <rPr>
        <b/>
        <sz val="11"/>
        <color theme="1"/>
        <rFont val="Arial"/>
        <family val="2"/>
      </rPr>
      <t>CRITERIA FOR REVIEW OF DC MINIMUMS</t>
    </r>
    <r>
      <rPr>
        <sz val="11"/>
        <color theme="1"/>
        <rFont val="Arial"/>
        <family val="2"/>
      </rPr>
      <t xml:space="preserve">
For each DC, the total number of cases reported by all graduates must exceed the minimum number of cases for the requested average number of graduates. For example, if the program is requesting an increase to 2 per PGY, then the reported cases for the current graduates for DC1 must be at least 120. </t>
    </r>
  </si>
  <si>
    <r>
      <rPr>
        <b/>
        <sz val="11"/>
        <color theme="1"/>
        <rFont val="Arial"/>
        <family val="2"/>
      </rPr>
      <t>CRITERIA FOR REVIEW OF INSTITUTIONAL CASE DATA</t>
    </r>
    <r>
      <rPr>
        <sz val="11"/>
        <color theme="1"/>
        <rFont val="Arial"/>
        <family val="2"/>
      </rPr>
      <t xml:space="preserve">
The number of institutional cases must exceed the number of reported cases needed for the requested average number of graduates by a factor of 1.25. For example, for a request of 2 per PGY, the number of institutional DC1 cases must be at least 150 (120 X 1.25).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</si>
</sst>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1"/>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4" fillId="0" borderId="1" xfId="0" applyFont="1" applyBorder="1" applyAlignment="1">
      <alignment horizontal="right" vertical="top"/>
    </xf>
    <xf numFmtId="0" fontId="5" fillId="0" borderId="1" xfId="0" applyFont="1" applyBorder="1" applyAlignment="1">
      <alignment horizontal="right" vertical="top"/>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2" fillId="0" borderId="0" xfId="0" applyFont="1" applyAlignment="1">
      <alignment horizontal="right" vertical="top"/>
    </xf>
    <xf numFmtId="0" fontId="2" fillId="0" borderId="0" xfId="0" applyFont="1"/>
    <xf numFmtId="0" fontId="2" fillId="0" borderId="0" xfId="0" applyFont="1" applyAlignment="1">
      <alignment horizontal="center" vertical="top"/>
    </xf>
    <xf numFmtId="0" fontId="2" fillId="0" borderId="0" xfId="0" applyFont="1" applyAlignment="1">
      <alignment horizontal="center"/>
    </xf>
    <xf numFmtId="0" fontId="3" fillId="0" borderId="1" xfId="0" applyFont="1" applyBorder="1" applyAlignment="1">
      <alignment horizontal="right" vertical="top"/>
    </xf>
    <xf numFmtId="0" fontId="3" fillId="0" borderId="1" xfId="0" applyFont="1" applyBorder="1" applyAlignment="1">
      <alignment horizontal="center"/>
    </xf>
    <xf numFmtId="0" fontId="1" fillId="0" borderId="1" xfId="0" applyFont="1" applyBorder="1"/>
    <xf numFmtId="1" fontId="3" fillId="2" borderId="1" xfId="0" applyNumberFormat="1" applyFont="1" applyFill="1" applyBorder="1" applyAlignment="1">
      <alignment horizontal="center" vertical="top"/>
    </xf>
    <xf numFmtId="0" fontId="3" fillId="2" borderId="1" xfId="0" applyFont="1" applyFill="1" applyBorder="1" applyAlignment="1">
      <alignment horizontal="center" vertical="top"/>
    </xf>
    <xf numFmtId="0" fontId="1" fillId="0" borderId="1" xfId="0" applyFont="1" applyBorder="1" applyAlignment="1">
      <alignment horizontal="right" vertical="top"/>
    </xf>
    <xf numFmtId="0" fontId="1" fillId="0" borderId="1" xfId="0" applyFont="1" applyBorder="1" applyAlignment="1">
      <alignment horizontal="center"/>
    </xf>
    <xf numFmtId="0" fontId="1" fillId="0" borderId="1" xfId="0" applyFont="1" applyBorder="1" applyAlignment="1">
      <alignment horizontal="center" vertical="top"/>
    </xf>
    <xf numFmtId="0" fontId="1" fillId="2" borderId="1" xfId="0" applyFont="1" applyFill="1" applyBorder="1" applyAlignment="1">
      <alignment horizontal="center" vertical="top"/>
    </xf>
    <xf numFmtId="1" fontId="1" fillId="0" borderId="1" xfId="0" applyNumberFormat="1" applyFont="1" applyBorder="1" applyAlignment="1">
      <alignment horizontal="center" vertical="top"/>
    </xf>
    <xf numFmtId="1" fontId="1" fillId="2" borderId="1" xfId="0" applyNumberFormat="1" applyFont="1" applyFill="1" applyBorder="1" applyAlignment="1">
      <alignment horizontal="center" vertical="top"/>
    </xf>
    <xf numFmtId="0" fontId="1" fillId="2" borderId="1" xfId="0" applyFont="1" applyFill="1" applyBorder="1"/>
    <xf numFmtId="0" fontId="1" fillId="0" borderId="0" xfId="0" applyFont="1" applyAlignment="1">
      <alignment horizontal="right" vertical="top"/>
    </xf>
    <xf numFmtId="0" fontId="1" fillId="0" borderId="0" xfId="0" applyFont="1"/>
    <xf numFmtId="0" fontId="1" fillId="0" borderId="0" xfId="0" applyFont="1" applyAlignment="1">
      <alignment horizontal="center" vertical="top" wrapText="1"/>
    </xf>
    <xf numFmtId="0" fontId="1" fillId="0" borderId="0" xfId="0" applyFont="1" applyAlignment="1">
      <alignmen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D339-6FBD-4AEE-88A8-A8167786739B}">
  <dimension ref="A2:P45"/>
  <sheetViews>
    <sheetView tabSelected="1" zoomScale="130" zoomScaleNormal="130" workbookViewId="0">
      <selection activeCell="G45" sqref="G45"/>
    </sheetView>
  </sheetViews>
  <sheetFormatPr defaultColWidth="8.7109375" defaultRowHeight="15"/>
  <cols>
    <col min="1" max="1" width="45.7109375" style="5" customWidth="1"/>
    <col min="2" max="2" width="7" style="8" customWidth="1"/>
    <col min="3" max="3" width="8.140625" style="7" customWidth="1"/>
    <col min="4" max="8" width="8.7109375" style="7"/>
    <col min="9" max="9" width="8.7109375" style="6"/>
    <col min="10" max="15" width="8.7109375" style="7"/>
    <col min="16" max="16" width="11.28515625" style="6" customWidth="1"/>
  </cols>
  <sheetData>
    <row r="2" spans="1:16" ht="58.35" customHeight="1">
      <c r="A2" s="34" t="s">
        <v>0</v>
      </c>
      <c r="B2" s="34"/>
      <c r="C2" s="35" t="s">
        <v>1</v>
      </c>
      <c r="D2" s="35"/>
      <c r="E2" s="35"/>
      <c r="F2" s="35"/>
      <c r="G2" s="35"/>
      <c r="H2" s="35"/>
      <c r="I2" s="36" t="s">
        <v>2</v>
      </c>
      <c r="J2" s="35" t="s">
        <v>1</v>
      </c>
      <c r="K2" s="35"/>
      <c r="L2" s="35"/>
      <c r="M2" s="35"/>
      <c r="N2" s="35"/>
      <c r="O2" s="35"/>
      <c r="P2" s="36" t="s">
        <v>3</v>
      </c>
    </row>
    <row r="3" spans="1:16">
      <c r="A3" s="14"/>
      <c r="B3" s="15"/>
      <c r="C3" s="16">
        <v>1.5</v>
      </c>
      <c r="D3" s="16">
        <v>2</v>
      </c>
      <c r="E3" s="16">
        <v>2.5</v>
      </c>
      <c r="F3" s="17">
        <v>3</v>
      </c>
      <c r="G3" s="16">
        <v>3.5</v>
      </c>
      <c r="H3" s="16">
        <v>4</v>
      </c>
      <c r="I3" s="36"/>
      <c r="J3" s="16">
        <v>1.5</v>
      </c>
      <c r="K3" s="16">
        <v>2</v>
      </c>
      <c r="L3" s="16">
        <v>2.5</v>
      </c>
      <c r="M3" s="17">
        <v>3</v>
      </c>
      <c r="N3" s="16">
        <v>3.5</v>
      </c>
      <c r="O3" s="16">
        <v>4</v>
      </c>
      <c r="P3" s="36"/>
    </row>
    <row r="4" spans="1:16">
      <c r="A4" s="16" t="s">
        <v>4</v>
      </c>
      <c r="B4" s="16" t="s">
        <v>5</v>
      </c>
      <c r="C4" s="37" t="s">
        <v>6</v>
      </c>
      <c r="D4" s="37"/>
      <c r="E4" s="37"/>
      <c r="F4" s="37"/>
      <c r="G4" s="37"/>
      <c r="H4" s="37"/>
      <c r="I4" s="36"/>
      <c r="J4" s="37" t="s">
        <v>7</v>
      </c>
      <c r="K4" s="37"/>
      <c r="L4" s="37"/>
      <c r="M4" s="37"/>
      <c r="N4" s="37"/>
      <c r="O4" s="37"/>
      <c r="P4" s="36"/>
    </row>
    <row r="5" spans="1:16">
      <c r="A5" s="1" t="s">
        <v>8</v>
      </c>
      <c r="B5" s="16">
        <v>60</v>
      </c>
      <c r="C5" s="18">
        <f>1.5*B5</f>
        <v>90</v>
      </c>
      <c r="D5" s="18">
        <f>2*B5</f>
        <v>120</v>
      </c>
      <c r="E5" s="18">
        <f>2.5*B5</f>
        <v>150</v>
      </c>
      <c r="F5" s="19">
        <f>3*B5</f>
        <v>180</v>
      </c>
      <c r="G5" s="18">
        <f>3.5*B5</f>
        <v>210</v>
      </c>
      <c r="H5" s="18">
        <f>4*B5</f>
        <v>240</v>
      </c>
      <c r="I5" s="20"/>
      <c r="J5" s="18">
        <f>C5*1.25</f>
        <v>112.5</v>
      </c>
      <c r="K5" s="18">
        <f>D5*1.25</f>
        <v>150</v>
      </c>
      <c r="L5" s="18">
        <f t="shared" ref="L5:O20" si="0">E5*1.25</f>
        <v>187.5</v>
      </c>
      <c r="M5" s="19">
        <f t="shared" si="0"/>
        <v>225</v>
      </c>
      <c r="N5" s="18">
        <f t="shared" si="0"/>
        <v>262.5</v>
      </c>
      <c r="O5" s="18">
        <f t="shared" si="0"/>
        <v>300</v>
      </c>
      <c r="P5" s="20"/>
    </row>
    <row r="6" spans="1:16">
      <c r="A6" s="1" t="s">
        <v>9</v>
      </c>
      <c r="B6" s="16">
        <v>20</v>
      </c>
      <c r="C6" s="18">
        <f t="shared" ref="C6:C38" si="1">1.5*B6</f>
        <v>30</v>
      </c>
      <c r="D6" s="18">
        <f t="shared" ref="D6:D38" si="2">2*B6</f>
        <v>40</v>
      </c>
      <c r="E6" s="18">
        <f t="shared" ref="E6:E38" si="3">2.5*B6</f>
        <v>50</v>
      </c>
      <c r="F6" s="19">
        <f t="shared" ref="F6:F38" si="4">3*B6</f>
        <v>60</v>
      </c>
      <c r="G6" s="18">
        <f t="shared" ref="G6:G38" si="5">3.5*B6</f>
        <v>70</v>
      </c>
      <c r="H6" s="18">
        <f t="shared" ref="H6:H38" si="6">4*B6</f>
        <v>80</v>
      </c>
      <c r="I6" s="20"/>
      <c r="J6" s="18">
        <f t="shared" ref="J6:O38" si="7">C6*1.25</f>
        <v>37.5</v>
      </c>
      <c r="K6" s="18">
        <f t="shared" si="7"/>
        <v>50</v>
      </c>
      <c r="L6" s="18">
        <f t="shared" si="0"/>
        <v>62.5</v>
      </c>
      <c r="M6" s="19">
        <f t="shared" si="0"/>
        <v>75</v>
      </c>
      <c r="N6" s="18">
        <f t="shared" si="0"/>
        <v>87.5</v>
      </c>
      <c r="O6" s="18">
        <f t="shared" si="0"/>
        <v>100</v>
      </c>
      <c r="P6" s="20"/>
    </row>
    <row r="7" spans="1:16">
      <c r="A7" s="1" t="s">
        <v>10</v>
      </c>
      <c r="B7" s="16">
        <v>60</v>
      </c>
      <c r="C7" s="18">
        <f t="shared" si="1"/>
        <v>90</v>
      </c>
      <c r="D7" s="18">
        <f t="shared" si="2"/>
        <v>120</v>
      </c>
      <c r="E7" s="18">
        <f t="shared" si="3"/>
        <v>150</v>
      </c>
      <c r="F7" s="19">
        <f t="shared" si="4"/>
        <v>180</v>
      </c>
      <c r="G7" s="18">
        <f t="shared" si="5"/>
        <v>210</v>
      </c>
      <c r="H7" s="18">
        <f t="shared" si="6"/>
        <v>240</v>
      </c>
      <c r="I7" s="20"/>
      <c r="J7" s="18">
        <f t="shared" si="7"/>
        <v>112.5</v>
      </c>
      <c r="K7" s="18">
        <f t="shared" si="7"/>
        <v>150</v>
      </c>
      <c r="L7" s="18">
        <f t="shared" si="0"/>
        <v>187.5</v>
      </c>
      <c r="M7" s="19">
        <f t="shared" si="0"/>
        <v>225</v>
      </c>
      <c r="N7" s="18">
        <f t="shared" si="0"/>
        <v>262.5</v>
      </c>
      <c r="O7" s="18">
        <f t="shared" si="0"/>
        <v>300</v>
      </c>
      <c r="P7" s="11"/>
    </row>
    <row r="8" spans="1:16">
      <c r="A8" s="1" t="s">
        <v>11</v>
      </c>
      <c r="B8" s="16">
        <v>10</v>
      </c>
      <c r="C8" s="18">
        <f t="shared" si="1"/>
        <v>15</v>
      </c>
      <c r="D8" s="18">
        <f t="shared" si="2"/>
        <v>20</v>
      </c>
      <c r="E8" s="18">
        <f t="shared" si="3"/>
        <v>25</v>
      </c>
      <c r="F8" s="19">
        <f t="shared" si="4"/>
        <v>30</v>
      </c>
      <c r="G8" s="18">
        <f t="shared" si="5"/>
        <v>35</v>
      </c>
      <c r="H8" s="18">
        <f t="shared" si="6"/>
        <v>40</v>
      </c>
      <c r="I8" s="20"/>
      <c r="J8" s="18">
        <f t="shared" si="7"/>
        <v>18.75</v>
      </c>
      <c r="K8" s="18">
        <f t="shared" si="7"/>
        <v>25</v>
      </c>
      <c r="L8" s="18">
        <f t="shared" si="0"/>
        <v>31.25</v>
      </c>
      <c r="M8" s="19">
        <f t="shared" si="0"/>
        <v>37.5</v>
      </c>
      <c r="N8" s="18">
        <f t="shared" si="0"/>
        <v>43.75</v>
      </c>
      <c r="O8" s="18">
        <f t="shared" si="0"/>
        <v>50</v>
      </c>
      <c r="P8" s="11"/>
    </row>
    <row r="9" spans="1:16">
      <c r="A9" s="1" t="s">
        <v>12</v>
      </c>
      <c r="B9" s="16">
        <v>10</v>
      </c>
      <c r="C9" s="18">
        <f t="shared" si="1"/>
        <v>15</v>
      </c>
      <c r="D9" s="18">
        <f t="shared" si="2"/>
        <v>20</v>
      </c>
      <c r="E9" s="18">
        <f t="shared" si="3"/>
        <v>25</v>
      </c>
      <c r="F9" s="19">
        <f t="shared" si="4"/>
        <v>30</v>
      </c>
      <c r="G9" s="18">
        <f t="shared" si="5"/>
        <v>35</v>
      </c>
      <c r="H9" s="18">
        <f t="shared" si="6"/>
        <v>40</v>
      </c>
      <c r="I9" s="20"/>
      <c r="J9" s="18">
        <f t="shared" si="7"/>
        <v>18.75</v>
      </c>
      <c r="K9" s="18">
        <f t="shared" si="7"/>
        <v>25</v>
      </c>
      <c r="L9" s="18">
        <f t="shared" si="0"/>
        <v>31.25</v>
      </c>
      <c r="M9" s="19">
        <f t="shared" si="0"/>
        <v>37.5</v>
      </c>
      <c r="N9" s="18">
        <f t="shared" si="0"/>
        <v>43.75</v>
      </c>
      <c r="O9" s="18">
        <f t="shared" si="0"/>
        <v>50</v>
      </c>
      <c r="P9" s="11"/>
    </row>
    <row r="10" spans="1:16">
      <c r="A10" s="2" t="s">
        <v>13</v>
      </c>
      <c r="B10" s="3">
        <v>60</v>
      </c>
      <c r="C10" s="4">
        <f t="shared" si="1"/>
        <v>90</v>
      </c>
      <c r="D10" s="4">
        <f t="shared" si="2"/>
        <v>120</v>
      </c>
      <c r="E10" s="4">
        <f t="shared" si="3"/>
        <v>150</v>
      </c>
      <c r="F10" s="12">
        <f t="shared" si="4"/>
        <v>180</v>
      </c>
      <c r="G10" s="4">
        <f t="shared" si="5"/>
        <v>210</v>
      </c>
      <c r="H10" s="4">
        <f t="shared" si="6"/>
        <v>240</v>
      </c>
      <c r="I10" s="20"/>
      <c r="J10" s="4">
        <f t="shared" si="7"/>
        <v>112.5</v>
      </c>
      <c r="K10" s="4">
        <f t="shared" si="7"/>
        <v>150</v>
      </c>
      <c r="L10" s="4">
        <f t="shared" si="0"/>
        <v>187.5</v>
      </c>
      <c r="M10" s="12">
        <f t="shared" si="0"/>
        <v>225</v>
      </c>
      <c r="N10" s="4">
        <f t="shared" si="0"/>
        <v>262.5</v>
      </c>
      <c r="O10" s="4">
        <f t="shared" si="0"/>
        <v>300</v>
      </c>
      <c r="P10" s="11"/>
    </row>
    <row r="11" spans="1:16">
      <c r="A11" s="1" t="s">
        <v>14</v>
      </c>
      <c r="B11" s="16">
        <v>20</v>
      </c>
      <c r="C11" s="18">
        <f t="shared" si="1"/>
        <v>30</v>
      </c>
      <c r="D11" s="18">
        <f t="shared" si="2"/>
        <v>40</v>
      </c>
      <c r="E11" s="18">
        <f t="shared" si="3"/>
        <v>50</v>
      </c>
      <c r="F11" s="19">
        <f t="shared" si="4"/>
        <v>60</v>
      </c>
      <c r="G11" s="18">
        <f t="shared" si="5"/>
        <v>70</v>
      </c>
      <c r="H11" s="18">
        <f t="shared" si="6"/>
        <v>80</v>
      </c>
      <c r="I11" s="20"/>
      <c r="J11" s="18">
        <f t="shared" si="7"/>
        <v>37.5</v>
      </c>
      <c r="K11" s="18">
        <f t="shared" si="7"/>
        <v>50</v>
      </c>
      <c r="L11" s="18">
        <f t="shared" si="0"/>
        <v>62.5</v>
      </c>
      <c r="M11" s="19">
        <f t="shared" si="0"/>
        <v>75</v>
      </c>
      <c r="N11" s="18">
        <f t="shared" si="0"/>
        <v>87.5</v>
      </c>
      <c r="O11" s="18">
        <f t="shared" si="0"/>
        <v>100</v>
      </c>
      <c r="P11" s="11"/>
    </row>
    <row r="12" spans="1:16">
      <c r="A12" s="1" t="s">
        <v>15</v>
      </c>
      <c r="B12" s="16">
        <v>10</v>
      </c>
      <c r="C12" s="18">
        <f t="shared" si="1"/>
        <v>15</v>
      </c>
      <c r="D12" s="18">
        <f t="shared" si="2"/>
        <v>20</v>
      </c>
      <c r="E12" s="18">
        <f t="shared" si="3"/>
        <v>25</v>
      </c>
      <c r="F12" s="19">
        <f t="shared" si="4"/>
        <v>30</v>
      </c>
      <c r="G12" s="18">
        <f t="shared" si="5"/>
        <v>35</v>
      </c>
      <c r="H12" s="18">
        <f t="shared" si="6"/>
        <v>40</v>
      </c>
      <c r="I12" s="20"/>
      <c r="J12" s="18">
        <f t="shared" si="7"/>
        <v>18.75</v>
      </c>
      <c r="K12" s="18">
        <f t="shared" si="7"/>
        <v>25</v>
      </c>
      <c r="L12" s="18">
        <f t="shared" si="0"/>
        <v>31.25</v>
      </c>
      <c r="M12" s="19">
        <f t="shared" si="0"/>
        <v>37.5</v>
      </c>
      <c r="N12" s="18">
        <f t="shared" si="0"/>
        <v>43.75</v>
      </c>
      <c r="O12" s="18">
        <f t="shared" si="0"/>
        <v>50</v>
      </c>
      <c r="P12" s="20"/>
    </row>
    <row r="13" spans="1:16" ht="15.75" customHeight="1">
      <c r="A13" s="1" t="s">
        <v>16</v>
      </c>
      <c r="B13" s="16">
        <v>10</v>
      </c>
      <c r="C13" s="18">
        <f t="shared" si="1"/>
        <v>15</v>
      </c>
      <c r="D13" s="18">
        <f t="shared" si="2"/>
        <v>20</v>
      </c>
      <c r="E13" s="18">
        <f t="shared" si="3"/>
        <v>25</v>
      </c>
      <c r="F13" s="19">
        <f t="shared" si="4"/>
        <v>30</v>
      </c>
      <c r="G13" s="18">
        <f t="shared" si="5"/>
        <v>35</v>
      </c>
      <c r="H13" s="18">
        <f t="shared" si="6"/>
        <v>40</v>
      </c>
      <c r="I13" s="20"/>
      <c r="J13" s="18">
        <f t="shared" si="7"/>
        <v>18.75</v>
      </c>
      <c r="K13" s="18">
        <f t="shared" si="7"/>
        <v>25</v>
      </c>
      <c r="L13" s="18">
        <f t="shared" si="0"/>
        <v>31.25</v>
      </c>
      <c r="M13" s="19">
        <f t="shared" si="0"/>
        <v>37.5</v>
      </c>
      <c r="N13" s="18">
        <f t="shared" si="0"/>
        <v>43.75</v>
      </c>
      <c r="O13" s="18">
        <f t="shared" si="0"/>
        <v>50</v>
      </c>
      <c r="P13" s="20"/>
    </row>
    <row r="14" spans="1:16">
      <c r="A14" s="1" t="s">
        <v>17</v>
      </c>
      <c r="B14" s="16">
        <v>10</v>
      </c>
      <c r="C14" s="18">
        <f t="shared" si="1"/>
        <v>15</v>
      </c>
      <c r="D14" s="18">
        <f t="shared" si="2"/>
        <v>20</v>
      </c>
      <c r="E14" s="18">
        <f t="shared" si="3"/>
        <v>25</v>
      </c>
      <c r="F14" s="19">
        <f t="shared" si="4"/>
        <v>30</v>
      </c>
      <c r="G14" s="18">
        <f t="shared" si="5"/>
        <v>35</v>
      </c>
      <c r="H14" s="18">
        <f t="shared" si="6"/>
        <v>40</v>
      </c>
      <c r="I14" s="20"/>
      <c r="J14" s="18">
        <f t="shared" si="7"/>
        <v>18.75</v>
      </c>
      <c r="K14" s="18">
        <f t="shared" si="7"/>
        <v>25</v>
      </c>
      <c r="L14" s="18">
        <f t="shared" si="0"/>
        <v>31.25</v>
      </c>
      <c r="M14" s="19">
        <f t="shared" si="0"/>
        <v>37.5</v>
      </c>
      <c r="N14" s="18">
        <f t="shared" si="0"/>
        <v>43.75</v>
      </c>
      <c r="O14" s="18">
        <f t="shared" si="0"/>
        <v>50</v>
      </c>
      <c r="P14" s="20"/>
    </row>
    <row r="15" spans="1:16">
      <c r="A15" s="2" t="s">
        <v>18</v>
      </c>
      <c r="B15" s="3">
        <v>300</v>
      </c>
      <c r="C15" s="4">
        <f t="shared" si="1"/>
        <v>450</v>
      </c>
      <c r="D15" s="4">
        <f t="shared" si="2"/>
        <v>600</v>
      </c>
      <c r="E15" s="4">
        <f t="shared" si="3"/>
        <v>750</v>
      </c>
      <c r="F15" s="12">
        <f t="shared" si="4"/>
        <v>900</v>
      </c>
      <c r="G15" s="4">
        <f t="shared" si="5"/>
        <v>1050</v>
      </c>
      <c r="H15" s="4">
        <f t="shared" si="6"/>
        <v>1200</v>
      </c>
      <c r="I15" s="20"/>
      <c r="J15" s="4">
        <f t="shared" si="7"/>
        <v>562.5</v>
      </c>
      <c r="K15" s="4">
        <f t="shared" si="7"/>
        <v>750</v>
      </c>
      <c r="L15" s="4">
        <f t="shared" si="0"/>
        <v>937.5</v>
      </c>
      <c r="M15" s="12">
        <f t="shared" si="0"/>
        <v>1125</v>
      </c>
      <c r="N15" s="4">
        <f t="shared" si="0"/>
        <v>1312.5</v>
      </c>
      <c r="O15" s="4">
        <f>H15*1.25</f>
        <v>1500</v>
      </c>
      <c r="P15" s="20"/>
    </row>
    <row r="16" spans="1:16">
      <c r="A16" s="1" t="s">
        <v>19</v>
      </c>
      <c r="B16" s="16">
        <v>30</v>
      </c>
      <c r="C16" s="18">
        <f t="shared" si="1"/>
        <v>45</v>
      </c>
      <c r="D16" s="18">
        <f t="shared" si="2"/>
        <v>60</v>
      </c>
      <c r="E16" s="18">
        <f t="shared" si="3"/>
        <v>75</v>
      </c>
      <c r="F16" s="19">
        <f t="shared" si="4"/>
        <v>90</v>
      </c>
      <c r="G16" s="18">
        <f t="shared" si="5"/>
        <v>105</v>
      </c>
      <c r="H16" s="18">
        <f t="shared" si="6"/>
        <v>120</v>
      </c>
      <c r="I16" s="20"/>
      <c r="J16" s="18">
        <f t="shared" si="7"/>
        <v>56.25</v>
      </c>
      <c r="K16" s="18">
        <f t="shared" si="7"/>
        <v>75</v>
      </c>
      <c r="L16" s="18">
        <f t="shared" si="0"/>
        <v>93.75</v>
      </c>
      <c r="M16" s="19">
        <f t="shared" si="0"/>
        <v>112.5</v>
      </c>
      <c r="N16" s="18">
        <f t="shared" si="0"/>
        <v>131.25</v>
      </c>
      <c r="O16" s="18">
        <f t="shared" si="0"/>
        <v>150</v>
      </c>
      <c r="P16" s="20"/>
    </row>
    <row r="17" spans="1:16">
      <c r="A17" s="1" t="s">
        <v>20</v>
      </c>
      <c r="B17" s="16">
        <v>30</v>
      </c>
      <c r="C17" s="18">
        <f t="shared" si="1"/>
        <v>45</v>
      </c>
      <c r="D17" s="18">
        <f t="shared" si="2"/>
        <v>60</v>
      </c>
      <c r="E17" s="18">
        <f t="shared" si="3"/>
        <v>75</v>
      </c>
      <c r="F17" s="19">
        <f t="shared" si="4"/>
        <v>90</v>
      </c>
      <c r="G17" s="18">
        <f t="shared" si="5"/>
        <v>105</v>
      </c>
      <c r="H17" s="18">
        <f t="shared" si="6"/>
        <v>120</v>
      </c>
      <c r="I17" s="20"/>
      <c r="J17" s="18">
        <f t="shared" si="7"/>
        <v>56.25</v>
      </c>
      <c r="K17" s="18">
        <f t="shared" si="7"/>
        <v>75</v>
      </c>
      <c r="L17" s="18">
        <f t="shared" si="0"/>
        <v>93.75</v>
      </c>
      <c r="M17" s="19">
        <f t="shared" si="0"/>
        <v>112.5</v>
      </c>
      <c r="N17" s="18">
        <f t="shared" si="0"/>
        <v>131.25</v>
      </c>
      <c r="O17" s="18">
        <f t="shared" si="0"/>
        <v>150</v>
      </c>
      <c r="P17" s="20"/>
    </row>
    <row r="18" spans="1:16">
      <c r="A18" s="1" t="s">
        <v>21</v>
      </c>
      <c r="B18" s="16">
        <v>30</v>
      </c>
      <c r="C18" s="18">
        <f t="shared" si="1"/>
        <v>45</v>
      </c>
      <c r="D18" s="18">
        <f t="shared" si="2"/>
        <v>60</v>
      </c>
      <c r="E18" s="18">
        <f t="shared" si="3"/>
        <v>75</v>
      </c>
      <c r="F18" s="19">
        <f t="shared" si="4"/>
        <v>90</v>
      </c>
      <c r="G18" s="18">
        <f t="shared" si="5"/>
        <v>105</v>
      </c>
      <c r="H18" s="18">
        <f t="shared" si="6"/>
        <v>120</v>
      </c>
      <c r="I18" s="20"/>
      <c r="J18" s="18">
        <f t="shared" si="7"/>
        <v>56.25</v>
      </c>
      <c r="K18" s="18">
        <f t="shared" si="7"/>
        <v>75</v>
      </c>
      <c r="L18" s="18">
        <f t="shared" si="0"/>
        <v>93.75</v>
      </c>
      <c r="M18" s="19">
        <f t="shared" si="0"/>
        <v>112.5</v>
      </c>
      <c r="N18" s="18">
        <f t="shared" si="0"/>
        <v>131.25</v>
      </c>
      <c r="O18" s="18">
        <f t="shared" si="0"/>
        <v>150</v>
      </c>
      <c r="P18" s="20"/>
    </row>
    <row r="19" spans="1:16">
      <c r="A19" s="1" t="s">
        <v>22</v>
      </c>
      <c r="B19" s="16">
        <v>30</v>
      </c>
      <c r="C19" s="18">
        <f t="shared" si="1"/>
        <v>45</v>
      </c>
      <c r="D19" s="18">
        <f t="shared" si="2"/>
        <v>60</v>
      </c>
      <c r="E19" s="18">
        <f t="shared" si="3"/>
        <v>75</v>
      </c>
      <c r="F19" s="19">
        <f t="shared" si="4"/>
        <v>90</v>
      </c>
      <c r="G19" s="18">
        <f t="shared" si="5"/>
        <v>105</v>
      </c>
      <c r="H19" s="18">
        <f t="shared" si="6"/>
        <v>120</v>
      </c>
      <c r="I19" s="20"/>
      <c r="J19" s="18">
        <f t="shared" si="7"/>
        <v>56.25</v>
      </c>
      <c r="K19" s="18">
        <f t="shared" si="7"/>
        <v>75</v>
      </c>
      <c r="L19" s="18">
        <f t="shared" si="0"/>
        <v>93.75</v>
      </c>
      <c r="M19" s="19">
        <f t="shared" si="0"/>
        <v>112.5</v>
      </c>
      <c r="N19" s="18">
        <f t="shared" si="0"/>
        <v>131.25</v>
      </c>
      <c r="O19" s="18">
        <f t="shared" si="0"/>
        <v>150</v>
      </c>
      <c r="P19" s="20"/>
    </row>
    <row r="20" spans="1:16">
      <c r="A20" s="1" t="s">
        <v>23</v>
      </c>
      <c r="B20" s="16">
        <v>10</v>
      </c>
      <c r="C20" s="18">
        <f t="shared" si="1"/>
        <v>15</v>
      </c>
      <c r="D20" s="18">
        <f t="shared" si="2"/>
        <v>20</v>
      </c>
      <c r="E20" s="18">
        <f t="shared" si="3"/>
        <v>25</v>
      </c>
      <c r="F20" s="19">
        <f t="shared" si="4"/>
        <v>30</v>
      </c>
      <c r="G20" s="18">
        <f t="shared" si="5"/>
        <v>35</v>
      </c>
      <c r="H20" s="18">
        <f t="shared" si="6"/>
        <v>40</v>
      </c>
      <c r="I20" s="20"/>
      <c r="J20" s="18">
        <f t="shared" si="7"/>
        <v>18.75</v>
      </c>
      <c r="K20" s="18">
        <f t="shared" si="7"/>
        <v>25</v>
      </c>
      <c r="L20" s="18">
        <f t="shared" si="0"/>
        <v>31.25</v>
      </c>
      <c r="M20" s="19">
        <f t="shared" si="0"/>
        <v>37.5</v>
      </c>
      <c r="N20" s="18">
        <f t="shared" si="0"/>
        <v>43.75</v>
      </c>
      <c r="O20" s="18">
        <f t="shared" si="0"/>
        <v>50</v>
      </c>
      <c r="P20" s="20"/>
    </row>
    <row r="21" spans="1:16">
      <c r="A21" s="2" t="s">
        <v>24</v>
      </c>
      <c r="B21" s="3">
        <v>300</v>
      </c>
      <c r="C21" s="4">
        <f t="shared" si="1"/>
        <v>450</v>
      </c>
      <c r="D21" s="4">
        <f t="shared" si="2"/>
        <v>600</v>
      </c>
      <c r="E21" s="4">
        <f t="shared" si="3"/>
        <v>750</v>
      </c>
      <c r="F21" s="12">
        <f t="shared" si="4"/>
        <v>900</v>
      </c>
      <c r="G21" s="4">
        <f t="shared" si="5"/>
        <v>1050</v>
      </c>
      <c r="H21" s="4">
        <f t="shared" si="6"/>
        <v>1200</v>
      </c>
      <c r="I21" s="20"/>
      <c r="J21" s="4">
        <f t="shared" si="7"/>
        <v>562.5</v>
      </c>
      <c r="K21" s="4">
        <f t="shared" si="7"/>
        <v>750</v>
      </c>
      <c r="L21" s="4">
        <f t="shared" si="7"/>
        <v>937.5</v>
      </c>
      <c r="M21" s="12">
        <f t="shared" si="7"/>
        <v>1125</v>
      </c>
      <c r="N21" s="4">
        <f t="shared" si="7"/>
        <v>1312.5</v>
      </c>
      <c r="O21" s="4">
        <f t="shared" si="7"/>
        <v>1500</v>
      </c>
      <c r="P21" s="20"/>
    </row>
    <row r="22" spans="1:16">
      <c r="A22" s="2" t="s">
        <v>25</v>
      </c>
      <c r="B22" s="16">
        <v>10</v>
      </c>
      <c r="C22" s="18">
        <f t="shared" si="1"/>
        <v>15</v>
      </c>
      <c r="D22" s="18">
        <f t="shared" si="2"/>
        <v>20</v>
      </c>
      <c r="E22" s="18">
        <f t="shared" si="3"/>
        <v>25</v>
      </c>
      <c r="F22" s="19">
        <f t="shared" si="4"/>
        <v>30</v>
      </c>
      <c r="G22" s="18">
        <f t="shared" si="5"/>
        <v>35</v>
      </c>
      <c r="H22" s="18">
        <f t="shared" si="6"/>
        <v>40</v>
      </c>
      <c r="I22" s="20"/>
      <c r="J22" s="18">
        <f t="shared" si="7"/>
        <v>18.75</v>
      </c>
      <c r="K22" s="18">
        <f t="shared" si="7"/>
        <v>25</v>
      </c>
      <c r="L22" s="18">
        <f t="shared" si="7"/>
        <v>31.25</v>
      </c>
      <c r="M22" s="19">
        <f t="shared" si="7"/>
        <v>37.5</v>
      </c>
      <c r="N22" s="18">
        <f t="shared" si="7"/>
        <v>43.75</v>
      </c>
      <c r="O22" s="18">
        <f t="shared" si="7"/>
        <v>50</v>
      </c>
      <c r="P22" s="20"/>
    </row>
    <row r="23" spans="1:16">
      <c r="A23" s="2" t="s">
        <v>26</v>
      </c>
      <c r="B23" s="16">
        <v>10</v>
      </c>
      <c r="C23" s="18">
        <f t="shared" si="1"/>
        <v>15</v>
      </c>
      <c r="D23" s="18">
        <f t="shared" si="2"/>
        <v>20</v>
      </c>
      <c r="E23" s="18">
        <f t="shared" si="3"/>
        <v>25</v>
      </c>
      <c r="F23" s="19">
        <f t="shared" si="4"/>
        <v>30</v>
      </c>
      <c r="G23" s="18">
        <f t="shared" si="5"/>
        <v>35</v>
      </c>
      <c r="H23" s="18">
        <f t="shared" si="6"/>
        <v>40</v>
      </c>
      <c r="I23" s="20"/>
      <c r="J23" s="18">
        <f t="shared" si="7"/>
        <v>18.75</v>
      </c>
      <c r="K23" s="18">
        <f t="shared" si="7"/>
        <v>25</v>
      </c>
      <c r="L23" s="18">
        <f t="shared" si="7"/>
        <v>31.25</v>
      </c>
      <c r="M23" s="19">
        <f t="shared" si="7"/>
        <v>37.5</v>
      </c>
      <c r="N23" s="18">
        <f t="shared" si="7"/>
        <v>43.75</v>
      </c>
      <c r="O23" s="18">
        <f t="shared" si="7"/>
        <v>50</v>
      </c>
      <c r="P23" s="20"/>
    </row>
    <row r="24" spans="1:16">
      <c r="A24" s="2" t="s">
        <v>27</v>
      </c>
      <c r="B24" s="16">
        <v>20</v>
      </c>
      <c r="C24" s="18">
        <f t="shared" si="1"/>
        <v>30</v>
      </c>
      <c r="D24" s="18">
        <f t="shared" si="2"/>
        <v>40</v>
      </c>
      <c r="E24" s="18">
        <f t="shared" si="3"/>
        <v>50</v>
      </c>
      <c r="F24" s="19">
        <f t="shared" si="4"/>
        <v>60</v>
      </c>
      <c r="G24" s="18">
        <f t="shared" si="5"/>
        <v>70</v>
      </c>
      <c r="H24" s="18">
        <f t="shared" si="6"/>
        <v>80</v>
      </c>
      <c r="I24" s="20"/>
      <c r="J24" s="18">
        <f t="shared" si="7"/>
        <v>37.5</v>
      </c>
      <c r="K24" s="18">
        <f t="shared" si="7"/>
        <v>50</v>
      </c>
      <c r="L24" s="18">
        <f t="shared" si="7"/>
        <v>62.5</v>
      </c>
      <c r="M24" s="19">
        <f t="shared" si="7"/>
        <v>75</v>
      </c>
      <c r="N24" s="18">
        <f t="shared" si="7"/>
        <v>87.5</v>
      </c>
      <c r="O24" s="18">
        <f t="shared" si="7"/>
        <v>100</v>
      </c>
      <c r="P24" s="11"/>
    </row>
    <row r="25" spans="1:16">
      <c r="A25" s="1" t="s">
        <v>28</v>
      </c>
      <c r="B25" s="16">
        <v>10</v>
      </c>
      <c r="C25" s="18">
        <f t="shared" si="1"/>
        <v>15</v>
      </c>
      <c r="D25" s="18">
        <f t="shared" si="2"/>
        <v>20</v>
      </c>
      <c r="E25" s="18">
        <f t="shared" si="3"/>
        <v>25</v>
      </c>
      <c r="F25" s="19">
        <f t="shared" si="4"/>
        <v>30</v>
      </c>
      <c r="G25" s="18">
        <f t="shared" si="5"/>
        <v>35</v>
      </c>
      <c r="H25" s="18">
        <f t="shared" si="6"/>
        <v>40</v>
      </c>
      <c r="I25" s="20"/>
      <c r="J25" s="18">
        <f t="shared" si="7"/>
        <v>18.75</v>
      </c>
      <c r="K25" s="18">
        <f t="shared" si="7"/>
        <v>25</v>
      </c>
      <c r="L25" s="18">
        <f t="shared" si="7"/>
        <v>31.25</v>
      </c>
      <c r="M25" s="19">
        <f t="shared" si="7"/>
        <v>37.5</v>
      </c>
      <c r="N25" s="18">
        <f t="shared" si="7"/>
        <v>43.75</v>
      </c>
      <c r="O25" s="18">
        <f t="shared" si="7"/>
        <v>50</v>
      </c>
      <c r="P25" s="11"/>
    </row>
    <row r="26" spans="1:16">
      <c r="A26" s="1" t="s">
        <v>29</v>
      </c>
      <c r="B26" s="16">
        <v>20</v>
      </c>
      <c r="C26" s="18">
        <f t="shared" si="1"/>
        <v>30</v>
      </c>
      <c r="D26" s="18">
        <f t="shared" si="2"/>
        <v>40</v>
      </c>
      <c r="E26" s="18">
        <f t="shared" si="3"/>
        <v>50</v>
      </c>
      <c r="F26" s="19">
        <f t="shared" si="4"/>
        <v>60</v>
      </c>
      <c r="G26" s="18">
        <f t="shared" si="5"/>
        <v>70</v>
      </c>
      <c r="H26" s="18">
        <f t="shared" si="6"/>
        <v>80</v>
      </c>
      <c r="I26" s="20"/>
      <c r="J26" s="18">
        <f t="shared" si="7"/>
        <v>37.5</v>
      </c>
      <c r="K26" s="18">
        <f t="shared" si="7"/>
        <v>50</v>
      </c>
      <c r="L26" s="18">
        <f t="shared" si="7"/>
        <v>62.5</v>
      </c>
      <c r="M26" s="19">
        <f t="shared" si="7"/>
        <v>75</v>
      </c>
      <c r="N26" s="18">
        <f t="shared" si="7"/>
        <v>87.5</v>
      </c>
      <c r="O26" s="18">
        <f t="shared" si="7"/>
        <v>100</v>
      </c>
      <c r="P26" s="11"/>
    </row>
    <row r="27" spans="1:16">
      <c r="A27" s="1" t="s">
        <v>30</v>
      </c>
      <c r="B27" s="16">
        <v>10</v>
      </c>
      <c r="C27" s="18">
        <f t="shared" si="1"/>
        <v>15</v>
      </c>
      <c r="D27" s="18">
        <f t="shared" si="2"/>
        <v>20</v>
      </c>
      <c r="E27" s="18">
        <f t="shared" si="3"/>
        <v>25</v>
      </c>
      <c r="F27" s="19">
        <f t="shared" si="4"/>
        <v>30</v>
      </c>
      <c r="G27" s="18">
        <f t="shared" si="5"/>
        <v>35</v>
      </c>
      <c r="H27" s="18">
        <f t="shared" si="6"/>
        <v>40</v>
      </c>
      <c r="I27" s="20"/>
      <c r="J27" s="18">
        <f t="shared" si="7"/>
        <v>18.75</v>
      </c>
      <c r="K27" s="18">
        <f t="shared" si="7"/>
        <v>25</v>
      </c>
      <c r="L27" s="18">
        <f t="shared" si="7"/>
        <v>31.25</v>
      </c>
      <c r="M27" s="19">
        <f t="shared" si="7"/>
        <v>37.5</v>
      </c>
      <c r="N27" s="18">
        <f t="shared" si="7"/>
        <v>43.75</v>
      </c>
      <c r="O27" s="18">
        <f t="shared" si="7"/>
        <v>50</v>
      </c>
      <c r="P27" s="11"/>
    </row>
    <row r="28" spans="1:16">
      <c r="A28" s="1" t="s">
        <v>31</v>
      </c>
      <c r="B28" s="16">
        <v>10</v>
      </c>
      <c r="C28" s="18">
        <f t="shared" si="1"/>
        <v>15</v>
      </c>
      <c r="D28" s="18">
        <f t="shared" si="2"/>
        <v>20</v>
      </c>
      <c r="E28" s="18">
        <f t="shared" si="3"/>
        <v>25</v>
      </c>
      <c r="F28" s="19">
        <f t="shared" si="4"/>
        <v>30</v>
      </c>
      <c r="G28" s="18">
        <f t="shared" si="5"/>
        <v>35</v>
      </c>
      <c r="H28" s="18">
        <f t="shared" si="6"/>
        <v>40</v>
      </c>
      <c r="I28" s="20"/>
      <c r="J28" s="18">
        <f t="shared" si="7"/>
        <v>18.75</v>
      </c>
      <c r="K28" s="18">
        <f t="shared" si="7"/>
        <v>25</v>
      </c>
      <c r="L28" s="18">
        <f t="shared" si="7"/>
        <v>31.25</v>
      </c>
      <c r="M28" s="19">
        <f t="shared" si="7"/>
        <v>37.5</v>
      </c>
      <c r="N28" s="18">
        <f t="shared" si="7"/>
        <v>43.75</v>
      </c>
      <c r="O28" s="18">
        <f t="shared" si="7"/>
        <v>50</v>
      </c>
      <c r="P28" s="11"/>
    </row>
    <row r="29" spans="1:16">
      <c r="A29" s="1" t="s">
        <v>32</v>
      </c>
      <c r="B29" s="16">
        <v>30</v>
      </c>
      <c r="C29" s="18">
        <f t="shared" si="1"/>
        <v>45</v>
      </c>
      <c r="D29" s="18">
        <f t="shared" si="2"/>
        <v>60</v>
      </c>
      <c r="E29" s="18">
        <f t="shared" si="3"/>
        <v>75</v>
      </c>
      <c r="F29" s="19">
        <f t="shared" si="4"/>
        <v>90</v>
      </c>
      <c r="G29" s="18">
        <f t="shared" si="5"/>
        <v>105</v>
      </c>
      <c r="H29" s="18">
        <f t="shared" si="6"/>
        <v>120</v>
      </c>
      <c r="I29" s="11"/>
      <c r="J29" s="18">
        <f t="shared" si="7"/>
        <v>56.25</v>
      </c>
      <c r="K29" s="18">
        <f t="shared" si="7"/>
        <v>75</v>
      </c>
      <c r="L29" s="18">
        <f t="shared" si="7"/>
        <v>93.75</v>
      </c>
      <c r="M29" s="19">
        <f t="shared" si="7"/>
        <v>112.5</v>
      </c>
      <c r="N29" s="18">
        <f t="shared" si="7"/>
        <v>131.25</v>
      </c>
      <c r="O29" s="18">
        <f t="shared" si="7"/>
        <v>150</v>
      </c>
      <c r="P29" s="11"/>
    </row>
    <row r="30" spans="1:16">
      <c r="A30" s="1" t="s">
        <v>33</v>
      </c>
      <c r="B30" s="16">
        <v>10</v>
      </c>
      <c r="C30" s="18">
        <f t="shared" si="1"/>
        <v>15</v>
      </c>
      <c r="D30" s="18">
        <f t="shared" si="2"/>
        <v>20</v>
      </c>
      <c r="E30" s="18">
        <f t="shared" si="3"/>
        <v>25</v>
      </c>
      <c r="F30" s="19">
        <f t="shared" si="4"/>
        <v>30</v>
      </c>
      <c r="G30" s="18">
        <f t="shared" si="5"/>
        <v>35</v>
      </c>
      <c r="H30" s="18">
        <f t="shared" si="6"/>
        <v>40</v>
      </c>
      <c r="I30" s="11"/>
      <c r="J30" s="18">
        <f t="shared" si="7"/>
        <v>18.75</v>
      </c>
      <c r="K30" s="18">
        <f t="shared" si="7"/>
        <v>25</v>
      </c>
      <c r="L30" s="18">
        <f t="shared" si="7"/>
        <v>31.25</v>
      </c>
      <c r="M30" s="19">
        <f t="shared" si="7"/>
        <v>37.5</v>
      </c>
      <c r="N30" s="18">
        <f t="shared" si="7"/>
        <v>43.75</v>
      </c>
      <c r="O30" s="18">
        <f t="shared" si="7"/>
        <v>50</v>
      </c>
      <c r="P30" s="11"/>
    </row>
    <row r="31" spans="1:16">
      <c r="A31" s="1" t="s">
        <v>34</v>
      </c>
      <c r="B31" s="16">
        <v>10</v>
      </c>
      <c r="C31" s="18">
        <f t="shared" si="1"/>
        <v>15</v>
      </c>
      <c r="D31" s="18">
        <f t="shared" si="2"/>
        <v>20</v>
      </c>
      <c r="E31" s="18">
        <f t="shared" si="3"/>
        <v>25</v>
      </c>
      <c r="F31" s="19">
        <f t="shared" si="4"/>
        <v>30</v>
      </c>
      <c r="G31" s="18">
        <f t="shared" si="5"/>
        <v>35</v>
      </c>
      <c r="H31" s="18">
        <f t="shared" si="6"/>
        <v>40</v>
      </c>
      <c r="I31" s="11"/>
      <c r="J31" s="18">
        <f t="shared" si="7"/>
        <v>18.75</v>
      </c>
      <c r="K31" s="18">
        <f t="shared" si="7"/>
        <v>25</v>
      </c>
      <c r="L31" s="18">
        <f t="shared" si="7"/>
        <v>31.25</v>
      </c>
      <c r="M31" s="19">
        <f t="shared" si="7"/>
        <v>37.5</v>
      </c>
      <c r="N31" s="18">
        <f t="shared" si="7"/>
        <v>43.75</v>
      </c>
      <c r="O31" s="18">
        <f t="shared" si="7"/>
        <v>50</v>
      </c>
      <c r="P31" s="11"/>
    </row>
    <row r="32" spans="1:16">
      <c r="A32" s="2" t="s">
        <v>35</v>
      </c>
      <c r="B32" s="3">
        <v>100</v>
      </c>
      <c r="C32" s="4">
        <f t="shared" si="1"/>
        <v>150</v>
      </c>
      <c r="D32" s="4">
        <f t="shared" si="2"/>
        <v>200</v>
      </c>
      <c r="E32" s="4">
        <f t="shared" si="3"/>
        <v>250</v>
      </c>
      <c r="F32" s="12">
        <f t="shared" si="4"/>
        <v>300</v>
      </c>
      <c r="G32" s="4">
        <f t="shared" si="5"/>
        <v>350</v>
      </c>
      <c r="H32" s="4">
        <f t="shared" si="6"/>
        <v>400</v>
      </c>
      <c r="I32" s="20"/>
      <c r="J32" s="4">
        <f t="shared" si="7"/>
        <v>187.5</v>
      </c>
      <c r="K32" s="4">
        <f t="shared" si="7"/>
        <v>250</v>
      </c>
      <c r="L32" s="4">
        <f t="shared" si="7"/>
        <v>312.5</v>
      </c>
      <c r="M32" s="12">
        <f t="shared" si="7"/>
        <v>375</v>
      </c>
      <c r="N32" s="4">
        <f t="shared" si="7"/>
        <v>437.5</v>
      </c>
      <c r="O32" s="4">
        <f t="shared" si="7"/>
        <v>500</v>
      </c>
      <c r="P32" s="11"/>
    </row>
    <row r="33" spans="1:16">
      <c r="A33" s="1" t="s">
        <v>36</v>
      </c>
      <c r="B33" s="16">
        <v>5</v>
      </c>
      <c r="C33" s="18">
        <f t="shared" si="1"/>
        <v>7.5</v>
      </c>
      <c r="D33" s="18">
        <f t="shared" si="2"/>
        <v>10</v>
      </c>
      <c r="E33" s="18">
        <f t="shared" si="3"/>
        <v>12.5</v>
      </c>
      <c r="F33" s="19">
        <f t="shared" si="4"/>
        <v>15</v>
      </c>
      <c r="G33" s="18">
        <f t="shared" si="5"/>
        <v>17.5</v>
      </c>
      <c r="H33" s="18">
        <f t="shared" si="6"/>
        <v>20</v>
      </c>
      <c r="I33" s="20"/>
      <c r="J33" s="18">
        <f t="shared" si="7"/>
        <v>9.375</v>
      </c>
      <c r="K33" s="18">
        <f t="shared" si="7"/>
        <v>12.5</v>
      </c>
      <c r="L33" s="18">
        <f t="shared" si="7"/>
        <v>15.625</v>
      </c>
      <c r="M33" s="19">
        <f t="shared" si="7"/>
        <v>18.75</v>
      </c>
      <c r="N33" s="18">
        <f t="shared" si="7"/>
        <v>21.875</v>
      </c>
      <c r="O33" s="18">
        <f t="shared" si="7"/>
        <v>25</v>
      </c>
      <c r="P33" s="11"/>
    </row>
    <row r="34" spans="1:16">
      <c r="A34" s="1" t="s">
        <v>37</v>
      </c>
      <c r="B34" s="16">
        <v>10</v>
      </c>
      <c r="C34" s="18">
        <f t="shared" si="1"/>
        <v>15</v>
      </c>
      <c r="D34" s="18">
        <f t="shared" si="2"/>
        <v>20</v>
      </c>
      <c r="E34" s="18">
        <f t="shared" si="3"/>
        <v>25</v>
      </c>
      <c r="F34" s="19">
        <f t="shared" si="4"/>
        <v>30</v>
      </c>
      <c r="G34" s="18">
        <f t="shared" si="5"/>
        <v>35</v>
      </c>
      <c r="H34" s="18">
        <f t="shared" si="6"/>
        <v>40</v>
      </c>
      <c r="I34" s="20"/>
      <c r="J34" s="18">
        <f t="shared" si="7"/>
        <v>18.75</v>
      </c>
      <c r="K34" s="18">
        <f t="shared" si="7"/>
        <v>25</v>
      </c>
      <c r="L34" s="18">
        <f t="shared" si="7"/>
        <v>31.25</v>
      </c>
      <c r="M34" s="19">
        <f t="shared" si="7"/>
        <v>37.5</v>
      </c>
      <c r="N34" s="18">
        <f t="shared" si="7"/>
        <v>43.75</v>
      </c>
      <c r="O34" s="18">
        <f t="shared" si="7"/>
        <v>50</v>
      </c>
      <c r="P34" s="11"/>
    </row>
    <row r="35" spans="1:16">
      <c r="A35" s="1" t="s">
        <v>38</v>
      </c>
      <c r="B35" s="16">
        <v>10</v>
      </c>
      <c r="C35" s="18">
        <f t="shared" si="1"/>
        <v>15</v>
      </c>
      <c r="D35" s="18">
        <f t="shared" si="2"/>
        <v>20</v>
      </c>
      <c r="E35" s="18">
        <f t="shared" si="3"/>
        <v>25</v>
      </c>
      <c r="F35" s="19">
        <f t="shared" si="4"/>
        <v>30</v>
      </c>
      <c r="G35" s="18">
        <f t="shared" si="5"/>
        <v>35</v>
      </c>
      <c r="H35" s="18">
        <f t="shared" si="6"/>
        <v>40</v>
      </c>
      <c r="I35" s="20"/>
      <c r="J35" s="18">
        <f t="shared" si="7"/>
        <v>18.75</v>
      </c>
      <c r="K35" s="18">
        <f t="shared" si="7"/>
        <v>25</v>
      </c>
      <c r="L35" s="18">
        <f t="shared" si="7"/>
        <v>31.25</v>
      </c>
      <c r="M35" s="19">
        <f t="shared" si="7"/>
        <v>37.5</v>
      </c>
      <c r="N35" s="18">
        <f t="shared" si="7"/>
        <v>43.75</v>
      </c>
      <c r="O35" s="18">
        <f t="shared" si="7"/>
        <v>50</v>
      </c>
      <c r="P35" s="11"/>
    </row>
    <row r="36" spans="1:16">
      <c r="A36" s="1" t="s">
        <v>39</v>
      </c>
      <c r="B36" s="16">
        <v>5</v>
      </c>
      <c r="C36" s="18">
        <f t="shared" si="1"/>
        <v>7.5</v>
      </c>
      <c r="D36" s="18">
        <f t="shared" si="2"/>
        <v>10</v>
      </c>
      <c r="E36" s="18">
        <f t="shared" si="3"/>
        <v>12.5</v>
      </c>
      <c r="F36" s="19">
        <f t="shared" si="4"/>
        <v>15</v>
      </c>
      <c r="G36" s="18">
        <f t="shared" si="5"/>
        <v>17.5</v>
      </c>
      <c r="H36" s="18">
        <f t="shared" si="6"/>
        <v>20</v>
      </c>
      <c r="I36" s="20"/>
      <c r="J36" s="18">
        <f t="shared" si="7"/>
        <v>9.375</v>
      </c>
      <c r="K36" s="18">
        <f t="shared" si="7"/>
        <v>12.5</v>
      </c>
      <c r="L36" s="18">
        <f t="shared" si="7"/>
        <v>15.625</v>
      </c>
      <c r="M36" s="19">
        <f t="shared" si="7"/>
        <v>18.75</v>
      </c>
      <c r="N36" s="18">
        <f t="shared" si="7"/>
        <v>21.875</v>
      </c>
      <c r="O36" s="18">
        <f t="shared" si="7"/>
        <v>25</v>
      </c>
      <c r="P36" s="11"/>
    </row>
    <row r="37" spans="1:16">
      <c r="A37" s="2" t="s">
        <v>40</v>
      </c>
      <c r="B37" s="3">
        <v>40</v>
      </c>
      <c r="C37" s="4">
        <f t="shared" si="1"/>
        <v>60</v>
      </c>
      <c r="D37" s="4">
        <f t="shared" si="2"/>
        <v>80</v>
      </c>
      <c r="E37" s="4">
        <f t="shared" si="3"/>
        <v>100</v>
      </c>
      <c r="F37" s="12">
        <f t="shared" si="4"/>
        <v>120</v>
      </c>
      <c r="G37" s="4">
        <f t="shared" si="5"/>
        <v>140</v>
      </c>
      <c r="H37" s="4">
        <f t="shared" si="6"/>
        <v>160</v>
      </c>
      <c r="I37" s="20"/>
      <c r="J37" s="4">
        <f t="shared" si="7"/>
        <v>75</v>
      </c>
      <c r="K37" s="4">
        <f t="shared" si="7"/>
        <v>100</v>
      </c>
      <c r="L37" s="4">
        <f t="shared" si="7"/>
        <v>125</v>
      </c>
      <c r="M37" s="12">
        <f t="shared" si="7"/>
        <v>150</v>
      </c>
      <c r="N37" s="4">
        <f t="shared" si="7"/>
        <v>175</v>
      </c>
      <c r="O37" s="4">
        <f t="shared" si="7"/>
        <v>200</v>
      </c>
      <c r="P37" s="11"/>
    </row>
    <row r="38" spans="1:16">
      <c r="A38" s="9" t="s">
        <v>41</v>
      </c>
      <c r="B38" s="10">
        <v>800</v>
      </c>
      <c r="C38" s="3">
        <f t="shared" si="1"/>
        <v>1200</v>
      </c>
      <c r="D38" s="3">
        <f t="shared" si="2"/>
        <v>1600</v>
      </c>
      <c r="E38" s="3">
        <f t="shared" si="3"/>
        <v>2000</v>
      </c>
      <c r="F38" s="13">
        <f t="shared" si="4"/>
        <v>2400</v>
      </c>
      <c r="G38" s="3">
        <f t="shared" si="5"/>
        <v>2800</v>
      </c>
      <c r="H38" s="3">
        <f t="shared" si="6"/>
        <v>3200</v>
      </c>
      <c r="I38" s="20"/>
      <c r="J38" s="3">
        <f t="shared" si="7"/>
        <v>1500</v>
      </c>
      <c r="K38" s="3">
        <f t="shared" si="7"/>
        <v>2000</v>
      </c>
      <c r="L38" s="3">
        <f t="shared" si="7"/>
        <v>2500</v>
      </c>
      <c r="M38" s="13">
        <f t="shared" si="7"/>
        <v>3000</v>
      </c>
      <c r="N38" s="3">
        <f t="shared" si="7"/>
        <v>3500</v>
      </c>
      <c r="O38" s="3">
        <f t="shared" si="7"/>
        <v>4000</v>
      </c>
      <c r="P38" s="11"/>
    </row>
    <row r="39" spans="1:16" ht="15" customHeight="1">
      <c r="A39" s="21"/>
      <c r="B39" s="25" t="s">
        <v>42</v>
      </c>
      <c r="C39" s="26"/>
      <c r="D39" s="26"/>
      <c r="E39" s="26"/>
      <c r="F39" s="26"/>
      <c r="G39" s="26"/>
      <c r="H39" s="27"/>
      <c r="I39" s="22"/>
      <c r="J39" s="31" t="s">
        <v>43</v>
      </c>
      <c r="K39" s="32"/>
      <c r="L39" s="32"/>
      <c r="M39" s="32"/>
      <c r="N39" s="32"/>
      <c r="O39" s="32"/>
      <c r="P39" s="33"/>
    </row>
    <row r="40" spans="1:16">
      <c r="A40" s="21"/>
      <c r="B40" s="25"/>
      <c r="C40" s="26"/>
      <c r="D40" s="26"/>
      <c r="E40" s="26"/>
      <c r="F40" s="26"/>
      <c r="G40" s="26"/>
      <c r="H40" s="27"/>
      <c r="I40" s="22"/>
      <c r="J40" s="25"/>
      <c r="K40" s="26"/>
      <c r="L40" s="26"/>
      <c r="M40" s="26"/>
      <c r="N40" s="26"/>
      <c r="O40" s="26"/>
      <c r="P40" s="27"/>
    </row>
    <row r="41" spans="1:16">
      <c r="A41" s="21"/>
      <c r="B41" s="25"/>
      <c r="C41" s="26"/>
      <c r="D41" s="26"/>
      <c r="E41" s="26"/>
      <c r="F41" s="26"/>
      <c r="G41" s="26"/>
      <c r="H41" s="27"/>
      <c r="I41" s="22"/>
      <c r="J41" s="25"/>
      <c r="K41" s="26"/>
      <c r="L41" s="26"/>
      <c r="M41" s="26"/>
      <c r="N41" s="26"/>
      <c r="O41" s="26"/>
      <c r="P41" s="27"/>
    </row>
    <row r="42" spans="1:16">
      <c r="A42" s="21"/>
      <c r="B42" s="25"/>
      <c r="C42" s="26"/>
      <c r="D42" s="26"/>
      <c r="E42" s="26"/>
      <c r="F42" s="26"/>
      <c r="G42" s="26"/>
      <c r="H42" s="27"/>
      <c r="I42" s="22"/>
      <c r="J42" s="25"/>
      <c r="K42" s="26"/>
      <c r="L42" s="26"/>
      <c r="M42" s="26"/>
      <c r="N42" s="26"/>
      <c r="O42" s="26"/>
      <c r="P42" s="27"/>
    </row>
    <row r="43" spans="1:16">
      <c r="A43" s="21"/>
      <c r="B43" s="25"/>
      <c r="C43" s="26"/>
      <c r="D43" s="26"/>
      <c r="E43" s="26"/>
      <c r="F43" s="26"/>
      <c r="G43" s="26"/>
      <c r="H43" s="27"/>
      <c r="I43" s="22"/>
      <c r="J43" s="25"/>
      <c r="K43" s="26"/>
      <c r="L43" s="26"/>
      <c r="M43" s="26"/>
      <c r="N43" s="26"/>
      <c r="O43" s="26"/>
      <c r="P43" s="27"/>
    </row>
    <row r="44" spans="1:16" ht="29.25" customHeight="1">
      <c r="A44" s="21"/>
      <c r="B44" s="28"/>
      <c r="C44" s="29"/>
      <c r="D44" s="29"/>
      <c r="E44" s="29"/>
      <c r="F44" s="29"/>
      <c r="G44" s="29"/>
      <c r="H44" s="30"/>
      <c r="I44" s="22"/>
      <c r="J44" s="28"/>
      <c r="K44" s="29"/>
      <c r="L44" s="29"/>
      <c r="M44" s="29"/>
      <c r="N44" s="29"/>
      <c r="O44" s="29"/>
      <c r="P44" s="30"/>
    </row>
    <row r="45" spans="1:16">
      <c r="A45" s="21"/>
      <c r="B45" s="23"/>
      <c r="C45" s="24"/>
      <c r="D45" s="24"/>
      <c r="E45" s="24"/>
      <c r="F45" s="24"/>
      <c r="G45" s="24"/>
      <c r="H45" s="24"/>
      <c r="I45" s="22"/>
      <c r="J45" s="24"/>
      <c r="K45" s="24"/>
      <c r="L45" s="24"/>
      <c r="M45" s="24"/>
      <c r="N45" s="24"/>
      <c r="O45" s="24"/>
      <c r="P45" s="24"/>
    </row>
  </sheetData>
  <mergeCells count="9">
    <mergeCell ref="B39:H44"/>
    <mergeCell ref="J39:P44"/>
    <mergeCell ref="A2:B2"/>
    <mergeCell ref="C2:H2"/>
    <mergeCell ref="I2:I4"/>
    <mergeCell ref="J2:O2"/>
    <mergeCell ref="P2:P4"/>
    <mergeCell ref="C4:H4"/>
    <mergeCell ref="J4:O4"/>
  </mergeCells>
  <pageMargins left="0.7" right="0.7" top="0.75" bottom="0.75" header="0.3" footer="0.3"/>
  <pageSetup orientation="landscape" horizontalDpi="1200" verticalDpi="1200" r:id="rId1"/>
  <headerFooter>
    <oddFooter>&amp;L&amp;"Arial,Regular"&amp;9©2026 Accreditation Council for Graduate Medical Education (ACGME)&amp;R&amp;"Arial,Regular"&amp;9 3/2026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99ba1129522cd5d48976e16231f0ae5b">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1d8465ab6f82364af9e2f0367a764197"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2e0115-5b96-4705-a274-dd8955a639c7">
      <Terms xmlns="http://schemas.microsoft.com/office/infopath/2007/PartnerControls"/>
    </lcf76f155ced4ddcb4097134ff3c332f>
    <TaxCatchAll xmlns="02e8a83f-4031-4720-8bba-034ac814885b" xsi:nil="true"/>
  </documentManagement>
</p:properties>
</file>

<file path=customXml/itemProps1.xml><?xml version="1.0" encoding="utf-8"?>
<ds:datastoreItem xmlns:ds="http://schemas.openxmlformats.org/officeDocument/2006/customXml" ds:itemID="{ADD36743-7735-4855-AB45-94CBA97B47B4}"/>
</file>

<file path=customXml/itemProps2.xml><?xml version="1.0" encoding="utf-8"?>
<ds:datastoreItem xmlns:ds="http://schemas.openxmlformats.org/officeDocument/2006/customXml" ds:itemID="{349EE12B-F588-43ED-B9D7-5B5317036002}"/>
</file>

<file path=customXml/itemProps3.xml><?xml version="1.0" encoding="utf-8"?>
<ds:datastoreItem xmlns:ds="http://schemas.openxmlformats.org/officeDocument/2006/customXml" ds:itemID="{DFA385F6-D68B-4CE6-BCBC-03F2446F933F}"/>
</file>

<file path=docMetadata/LabelInfo.xml><?xml version="1.0" encoding="utf-8"?>
<clbl:labelList xmlns:clbl="http://schemas.microsoft.com/office/2020/mipLabelMetadata">
  <clbl:label id="{addfdbf5-9cee-4578-9e62-c50909543287}" enabled="0" method="" siteId="{addfdbf5-9cee-4578-9e62-c5090954328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ACGME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 Derstine</dc:creator>
  <cp:keywords/>
  <dc:description/>
  <cp:lastModifiedBy/>
  <cp:revision/>
  <dcterms:created xsi:type="dcterms:W3CDTF">2018-10-31T23:20:43Z</dcterms:created>
  <dcterms:modified xsi:type="dcterms:W3CDTF">2026-04-14T14:25:14Z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0x0101005B2AF7FCF231AE4BB452B252FC2DC1DE</vt:lpwstr>
  </property>
  <property fmtid="{D5CDD505-2E9C-101B-9397-08002B2CF9AE}" pid="3" name="Order">
    <vt:r8>100</vt:r8>
  </property>
  <property fmtid="{D5CDD505-2E9C-101B-9397-08002B2CF9AE}" pid="4" name="MediaServiceImageTags">
    <vt:lpwstr/>
  </property>
</Properties>
</file>